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<sst xmlns="http://schemas.openxmlformats.org/spreadsheetml/2006/main" count="52" uniqueCount="47">
  <si>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淮南市建设工程造价咨询服务项目收费综合成本</t>
  </si>
  <si>
    <t xml:space="preserve">费率‰  </t>
  </si>
  <si>
    <t>序号</t>
  </si>
  <si>
    <t>咨询项目</t>
  </si>
  <si>
    <t>收费基数</t>
  </si>
  <si>
    <t>工程金额(万元)</t>
  </si>
  <si>
    <t>服 务 内 容</t>
  </si>
  <si>
    <t>400以内</t>
  </si>
  <si>
    <t>1000以内</t>
  </si>
  <si>
    <t>5000以内</t>
  </si>
  <si>
    <t>10000以内</t>
  </si>
  <si>
    <t>50000以内</t>
  </si>
  <si>
    <t>100000以内</t>
  </si>
  <si>
    <t>100000以上</t>
  </si>
  <si>
    <t>投资决策至竣工阶段全过程造价咨询</t>
  </si>
  <si>
    <t>工程造价</t>
  </si>
  <si>
    <t>落实全过程造价管控，确保造价合规、风险可控、数据可追溯。
1.投资决策阶段：建设方案经济比选、价值工程测算；项目建议书投资估算编制/审核；可行性研究投资估算编制/审核；协助限额设计指标设定、投资报批配套造价资料及造价答疑工作。
2.勘察设计阶段：设计方案造价对比、成本优化建议；主材、设备市场询价；限额设计建议；价值工程分析；初步设计概算编制/审核。
3.发承包阶段：根据施工图、现行计价依据及项目现场实际情况，编制/审核工程量清单及最高投标限价；材料、设备询价组价；招标文件及评标办法造价条款拟定；清标答疑、不平衡报价识别；暂估价管控；协助施工合同造价条款拟定及造价风险提示。
4.施工阶段：编制项目资金使用计划；工程计量、进度款支付审核、预付款管控；现场签证及设计变更造价测算/审核；材料、设备询价认价，价差调整核算；工程索赔、反索赔费用核算与取证；合同价款调整；现场造价台账、动态投资对比分析、超支预警报告等。
5.竣工阶段：结算资料完整性核查；竣工结算编制/审核，出具结算成果文件；争议造价核定；甲供材、水电费、违约金等抵扣核算；竣工决算造价数据编制。</t>
  </si>
  <si>
    <t>勘察设计至竣工阶段全过程造价咨询</t>
  </si>
  <si>
    <t>落实全过程造价管控，确保造价合规、风险可控、数据可追溯。
1.勘察设计阶段：设计方案造价对比、成本优化建议；主材、设备市场询价；限额设计建议；价值工程分析；初步设计概算编制/审核。
2.发承包阶段：根据施工图、现行计价依据及项目现场实际情况，编制/审核工程量清单及最高投标限价；材料、设备询价组价；招标文件及评标办法造价条款拟定；清标答疑、不平衡报价识别；暂估价管控；协助施工合同造价条款拟定及造价风险提示。
3.施工阶段：编制项目资金使用计划；工程计量、进度款支付审核、预付款管控；现场签证及设计变更造价测算/审核；材料、设备询价认价，价差调整核算；工程索赔、反索赔费用核算与取证；合同价款调整；现场造价台账、动态投资对比分析、超支预警报告等。
4.竣工阶段：结算资料完整性核查；争议造价核定；甲供材、水电费、违约金等抵扣核算；竣工结算编制/审核，出具结算成果文件；竣工决算造价数据编制。</t>
  </si>
  <si>
    <t>发承包至竣工阶段全过程造价咨询</t>
  </si>
  <si>
    <t>落实全过程造价管控，确保造价合规、风险可控、数据可追溯。
1.发承包阶段：根据施工图、现行计价依据及项目现场实际情况，编制/审核工程量清单及最高投标限价；材料、设备询价组价；招标文件及评标办法造价条款拟定；清标答疑、不平衡报价识别；暂估价管控；协助施工合同造价条款拟定及造价风险提示。
2.施工阶段：编制项目资金使用计划；工程计量、进度款支付审核、预付款管控；现场签证及设计变更造价测算/审核；材料、设备询价认价，价差调整核算；工程索赔、反索赔费用核算与取证；合同价款调整；现场造价台账、动态投资对比分析、超支预警报告等。
3.竣工阶段：结算资料完整性核查；争议造价核定；甲供材、水电费、违约金等抵扣核算；竣工结算编制/审核，出具结算成果文件；竣工决算造价数据编制。</t>
  </si>
  <si>
    <t>施工至竣工阶段全过程造价咨询</t>
  </si>
  <si>
    <t>落实全过程造价管控，确保造价合规、风险可控、数据可追溯。
1.施工阶段：编制项目资金使用计划；工程计量、进度款支付审核、预付款管控；现场签证及设计变更造价测算/审核；材料、设备询价认价，价差调整核算；工程索赔、反索赔费用核算与取证；合同价款调整；现场造价台账、动态投资对比分析、超支预警报告等。
2.竣工阶段：结算资料完整性核查；争议造价核定；甲供材、水电费、违约金等抵扣核算；竣工结算编制/审核，出具结算成果文件；竣工决算造价数据编制。</t>
  </si>
  <si>
    <t>项目投资估算</t>
  </si>
  <si>
    <t>估算价</t>
  </si>
  <si>
    <t>建设方案经济比选、价值工程测算；项目建议书投资估算编制/审核；可行性研究投资估算编制/审核；协助限额设计指标设定、投资报批配套造价资料及造价答疑工作。</t>
  </si>
  <si>
    <t>工程项目设计概算编制</t>
  </si>
  <si>
    <t>概算价</t>
  </si>
  <si>
    <t>设计方案造价对比、成本优化建议；主材、设备市场询价；限额设计建议；价值工程分析；初步设计概算编制。</t>
  </si>
  <si>
    <t>工程项目设计概算审核</t>
  </si>
  <si>
    <t>设计方案造价对比、成本优化建议；主材、设备询价审核；限额设计建议；价值工程分析；初步设计概算审核。</t>
  </si>
  <si>
    <t>工程量清单及最高投标限价编制</t>
  </si>
  <si>
    <t>最高投标限价</t>
  </si>
  <si>
    <t>根据施工图、现行计价依据及项目现场实际情况，编制工程量清单及最高投标限价；材料、设备询价组价；招标文件及评标办法造价条款拟定；清标答疑、不平衡报价识别；暂估价管控；协助施工合同造价条款拟定及造价风险提示。</t>
  </si>
  <si>
    <t>工程量清单及最高投标限价审核</t>
  </si>
  <si>
    <t>根据施工图、现行计价依据及项目现场实际情况，审核工程量清单及最高投标限价；材料、设备询价审核；招标文件及评标办法造价条款审核；暂估价审核；造价风险提示。</t>
  </si>
  <si>
    <t>工程结算编制</t>
  </si>
  <si>
    <t>合同价</t>
  </si>
  <si>
    <t>整理汇总结算资料；核算工程量、计价、税费；现场签证及设计变更造价测算；价差调整；工程索赔、反索赔费用核算；争议造价核对；甲供材、水电费、违约金等抵扣核算；竣工结算编制，出具结算成果文件；协助竣工决算造价数据编制。</t>
  </si>
  <si>
    <t>工程结算审核</t>
  </si>
  <si>
    <t>(1)送审工程造价(基本收费)</t>
  </si>
  <si>
    <t>结算资料完整性核查；审核工程量、计价、税费；现场签证及设计变更造价审核；价差调整审核；工程索赔、反索赔费用审核；争议造价核定；甲供材、水电费、违约金等抵扣核定；竣工结算审核，出具竣工结算审核报告；汇总造价档案；协助竣工决算造价数据编制。</t>
  </si>
  <si>
    <t>(2)审核增减额(效益收费)</t>
  </si>
  <si>
    <t>说明：</t>
  </si>
  <si>
    <t>1.造价咨询服务项目收费成本包含造价人员工资、软件使用费、办公经费、管理费、税金等；</t>
  </si>
  <si>
    <t>2.收费方式实行差额定率累进计费；</t>
  </si>
  <si>
    <t>3.因需求变更、设计图纸重大修改等非咨询方原因导致重复工作的，按照重复工作量对应费用的30%另行计费。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</si>
</sst>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000000_ "/>
  </numFmts>
  <fonts count="30"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177" fontId="0" fillId="0" borderId="0" xfId="0" applyNumberForma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top style="double">
          <color rgb="FF4874CB"/>
        </top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bottom style="thin">
          <color rgb="FF90ABE0"/>
        </bottom>
      </border>
    </dxf>
    <dxf>
      <font>
        <b val="0"/>
        <i val="0"/>
        <color rgb="FF000000"/>
      </font>
    </dxf>
    <dxf>
      <font>
        <b val="0"/>
        <i val="0"/>
        <color rgb="FF000000"/>
      </font>
      <border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b val="0"/>
        <i val="0"/>
        <color rgb="FF00000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  <dxf>
      <font>
        <b val="0"/>
        <i val="0"/>
        <color rgb="FF000000"/>
      </font>
      <fill>
        <patternFill patternType="solid">
          <bgColor rgb="FFDAE3F4"/>
        </patternFill>
      </fill>
      <border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 xr9:uid="{8C9E0A08-29C2-4043-B898-4C0D75798E5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B7FF531-8771-49D7-A141-BEAD4EF47EE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85" zoomScaleNormal="85" topLeftCell="A7" workbookViewId="0">
      <selection activeCell="M15" sqref="M15:M16"/>
    </sheetView>
  </sheetViews>
  <sheetFormatPr defaultColWidth="9.775" defaultRowHeight="13.5"/>
  <cols>
    <col min="1" max="1" width="7.33333333333333" style="2" customWidth="1"/>
    <col min="2" max="2" width="40.1083333333333" style="3" customWidth="1"/>
    <col min="3" max="3" width="7.88333333333333" style="3" customWidth="1"/>
    <col min="4" max="4" width="12.4416666666667" style="3" customWidth="1"/>
    <col min="5" max="5" width="7.21666666666667" style="3" customWidth="1"/>
    <col min="6" max="12" width="13.8833333333333" style="3" customWidth="1"/>
    <col min="13" max="13" width="134.883333333333" style="2" customWidth="1"/>
    <col min="14" max="16384" width="9.775" style="3"/>
  </cols>
  <sheetData>
    <row r="1" ht="20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25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 t="s">
        <v>1</v>
      </c>
    </row>
    <row r="3" ht="19.05" customHeight="1" spans="1:13">
      <c r="A3" s="6" t="s">
        <v>2</v>
      </c>
      <c r="B3" s="6" t="s">
        <v>3</v>
      </c>
      <c r="C3" s="6" t="s">
        <v>4</v>
      </c>
      <c r="D3" s="6"/>
      <c r="E3" s="6"/>
      <c r="F3" s="6" t="s">
        <v>5</v>
      </c>
      <c r="G3" s="6"/>
      <c r="H3" s="6"/>
      <c r="I3" s="6"/>
      <c r="J3" s="6"/>
      <c r="K3" s="6"/>
      <c r="L3" s="6"/>
      <c r="M3" s="7" t="s">
        <v>6</v>
      </c>
    </row>
    <row r="4" ht="30" customHeight="1" spans="1:13">
      <c r="A4" s="6"/>
      <c r="B4" s="6"/>
      <c r="C4" s="6"/>
      <c r="D4" s="6"/>
      <c r="E4" s="6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8"/>
    </row>
    <row r="5" ht="148.05" customHeight="1" spans="1:13">
      <c r="A5" s="6">
        <v>1</v>
      </c>
      <c r="B5" s="6" t="s">
        <v>14</v>
      </c>
      <c r="C5" s="9" t="s">
        <v>15</v>
      </c>
      <c r="D5" s="10"/>
      <c r="E5" s="11"/>
      <c r="F5" s="12">
        <f>6.5*0.72</f>
        <v>4.68</v>
      </c>
      <c r="G5" s="12">
        <f>5.1*0.72</f>
        <v>3.672</v>
      </c>
      <c r="H5" s="12">
        <f>3.9*0.72</f>
        <v>2.808</v>
      </c>
      <c r="I5" s="12">
        <f>3.08*0.72</f>
        <v>2.2176</v>
      </c>
      <c r="J5" s="12">
        <f>2.73*0.4</f>
        <v>1.092</v>
      </c>
      <c r="K5" s="12">
        <f>2.42*0.4</f>
        <v>0.968</v>
      </c>
      <c r="L5" s="12">
        <f>2.1*0.4</f>
        <v>0.84</v>
      </c>
      <c r="M5" s="13" t="s">
        <v>16</v>
      </c>
    </row>
    <row r="6" ht="119" customHeight="1" spans="1:13">
      <c r="A6" s="6">
        <v>2</v>
      </c>
      <c r="B6" s="6" t="s">
        <v>17</v>
      </c>
      <c r="C6" s="9" t="s">
        <v>15</v>
      </c>
      <c r="D6" s="10"/>
      <c r="E6" s="11"/>
      <c r="F6" s="12">
        <f>6.2*0.75</f>
        <v>4.65</v>
      </c>
      <c r="G6" s="12">
        <f>4.8*0.75</f>
        <v>3.6</v>
      </c>
      <c r="H6" s="12">
        <f>3.7*0.75</f>
        <v>2.775</v>
      </c>
      <c r="I6" s="12">
        <f>2.9*0.75</f>
        <v>2.175</v>
      </c>
      <c r="J6" s="12">
        <f>2.58*0.4</f>
        <v>1.032</v>
      </c>
      <c r="K6" s="12">
        <f>2.27*0.4</f>
        <v>0.908</v>
      </c>
      <c r="L6" s="12">
        <f>1.88*0.4</f>
        <v>0.752</v>
      </c>
      <c r="M6" s="13" t="s">
        <v>18</v>
      </c>
    </row>
    <row r="7" ht="103" customHeight="1" spans="1:13">
      <c r="A7" s="6">
        <v>3</v>
      </c>
      <c r="B7" s="14" t="s">
        <v>19</v>
      </c>
      <c r="C7" s="15" t="s">
        <v>15</v>
      </c>
      <c r="D7" s="16"/>
      <c r="E7" s="17"/>
      <c r="F7" s="12">
        <f>5.8*0.78</f>
        <v>4.524</v>
      </c>
      <c r="G7" s="12">
        <f>4.5*0.78</f>
        <v>3.51</v>
      </c>
      <c r="H7" s="12">
        <f>3.5*0.78</f>
        <v>2.73</v>
      </c>
      <c r="I7" s="12">
        <f>2.7*0.78</f>
        <v>2.106</v>
      </c>
      <c r="J7" s="12">
        <f>2.38*0.4</f>
        <v>0.952</v>
      </c>
      <c r="K7" s="12">
        <f>2.07*0.4</f>
        <v>0.828</v>
      </c>
      <c r="L7" s="12">
        <f>1.72*0.4</f>
        <v>0.688</v>
      </c>
      <c r="M7" s="13" t="s">
        <v>20</v>
      </c>
    </row>
    <row r="8" ht="81" customHeight="1" spans="1:13">
      <c r="A8" s="6">
        <v>4</v>
      </c>
      <c r="B8" s="6" t="s">
        <v>21</v>
      </c>
      <c r="C8" s="9" t="s">
        <v>15</v>
      </c>
      <c r="D8" s="10"/>
      <c r="E8" s="11"/>
      <c r="F8" s="12">
        <f>3.8*0.9</f>
        <v>3.42</v>
      </c>
      <c r="G8" s="12">
        <f>3.1*0.9</f>
        <v>2.79</v>
      </c>
      <c r="H8" s="12">
        <f>2.4*0.9</f>
        <v>2.16</v>
      </c>
      <c r="I8" s="12">
        <f>2*0.9</f>
        <v>1.8</v>
      </c>
      <c r="J8" s="12">
        <f>1.78*0.5</f>
        <v>0.89</v>
      </c>
      <c r="K8" s="12">
        <f>1.57*0.5</f>
        <v>0.785</v>
      </c>
      <c r="L8" s="12">
        <f>1.32*0.5</f>
        <v>0.66</v>
      </c>
      <c r="M8" s="13" t="s">
        <v>22</v>
      </c>
    </row>
    <row r="9" ht="40.5" customHeight="1" spans="1:13">
      <c r="A9" s="6">
        <v>5</v>
      </c>
      <c r="B9" s="6" t="s">
        <v>23</v>
      </c>
      <c r="C9" s="9" t="s">
        <v>24</v>
      </c>
      <c r="D9" s="10"/>
      <c r="E9" s="11"/>
      <c r="F9" s="12">
        <v>0.5</v>
      </c>
      <c r="G9" s="12">
        <v>0.32</v>
      </c>
      <c r="H9" s="12">
        <v>0.24</v>
      </c>
      <c r="I9" s="12">
        <v>0.18</v>
      </c>
      <c r="J9" s="12">
        <v>0.15</v>
      </c>
      <c r="K9" s="12">
        <v>0.12</v>
      </c>
      <c r="L9" s="12">
        <v>0.08</v>
      </c>
      <c r="M9" s="13" t="s">
        <v>25</v>
      </c>
    </row>
    <row r="10" ht="37.5" customHeight="1" spans="1:13">
      <c r="A10" s="6">
        <v>6</v>
      </c>
      <c r="B10" s="6" t="s">
        <v>26</v>
      </c>
      <c r="C10" s="9" t="s">
        <v>27</v>
      </c>
      <c r="D10" s="10"/>
      <c r="E10" s="11"/>
      <c r="F10" s="12">
        <v>0.66</v>
      </c>
      <c r="G10" s="12">
        <v>0.48</v>
      </c>
      <c r="H10" s="12">
        <v>0.36</v>
      </c>
      <c r="I10" s="12">
        <v>0.24</v>
      </c>
      <c r="J10" s="12">
        <v>0.23</v>
      </c>
      <c r="K10" s="12">
        <v>0.22</v>
      </c>
      <c r="L10" s="12">
        <v>0.2</v>
      </c>
      <c r="M10" s="13" t="s">
        <v>28</v>
      </c>
    </row>
    <row r="11" ht="36.75" customHeight="1" spans="1:13">
      <c r="A11" s="6">
        <v>7</v>
      </c>
      <c r="B11" s="6" t="s">
        <v>29</v>
      </c>
      <c r="C11" s="9" t="s">
        <v>27</v>
      </c>
      <c r="D11" s="10"/>
      <c r="E11" s="11"/>
      <c r="F11" s="12">
        <v>0.33</v>
      </c>
      <c r="G11" s="12">
        <v>0.24</v>
      </c>
      <c r="H11" s="12">
        <v>0.18</v>
      </c>
      <c r="I11" s="12">
        <v>0.12</v>
      </c>
      <c r="J11" s="12">
        <v>0.11</v>
      </c>
      <c r="K11" s="12">
        <v>0.1</v>
      </c>
      <c r="L11" s="12">
        <v>0.09</v>
      </c>
      <c r="M11" s="13" t="s">
        <v>30</v>
      </c>
    </row>
    <row r="12" s="1" customFormat="1" ht="45" customHeight="1" spans="1:13">
      <c r="A12" s="18">
        <v>8</v>
      </c>
      <c r="B12" s="6" t="s">
        <v>31</v>
      </c>
      <c r="C12" s="9" t="s">
        <v>32</v>
      </c>
      <c r="D12" s="10"/>
      <c r="E12" s="11"/>
      <c r="F12" s="12">
        <v>2.2</v>
      </c>
      <c r="G12" s="12">
        <v>1.6</v>
      </c>
      <c r="H12" s="12">
        <v>1.2</v>
      </c>
      <c r="I12" s="12">
        <v>0.8</v>
      </c>
      <c r="J12" s="12">
        <v>0.76</v>
      </c>
      <c r="K12" s="12">
        <v>0.72</v>
      </c>
      <c r="L12" s="12">
        <v>0.68</v>
      </c>
      <c r="M12" s="13" t="s">
        <v>33</v>
      </c>
    </row>
    <row r="13" s="1" customFormat="1" ht="61.05" customHeight="1" spans="1:13">
      <c r="A13" s="18">
        <v>9</v>
      </c>
      <c r="B13" s="6" t="s">
        <v>34</v>
      </c>
      <c r="C13" s="9" t="s">
        <v>32</v>
      </c>
      <c r="D13" s="10"/>
      <c r="E13" s="11"/>
      <c r="F13" s="12">
        <v>1.1</v>
      </c>
      <c r="G13" s="12">
        <v>0.8</v>
      </c>
      <c r="H13" s="12">
        <v>0.6</v>
      </c>
      <c r="I13" s="12">
        <v>0.4</v>
      </c>
      <c r="J13" s="12">
        <v>0.38</v>
      </c>
      <c r="K13" s="12">
        <v>0.36</v>
      </c>
      <c r="L13" s="12">
        <v>0.34</v>
      </c>
      <c r="M13" s="13" t="s">
        <v>35</v>
      </c>
    </row>
    <row r="14" ht="49.05" customHeight="1" spans="1:13">
      <c r="A14" s="6">
        <v>10</v>
      </c>
      <c r="B14" s="6" t="s">
        <v>36</v>
      </c>
      <c r="C14" s="9" t="s">
        <v>37</v>
      </c>
      <c r="D14" s="10"/>
      <c r="E14" s="11"/>
      <c r="F14" s="12">
        <v>1.6</v>
      </c>
      <c r="G14" s="12">
        <v>1.2</v>
      </c>
      <c r="H14" s="12">
        <v>1</v>
      </c>
      <c r="I14" s="12">
        <v>0.7</v>
      </c>
      <c r="J14" s="12">
        <v>0.6</v>
      </c>
      <c r="K14" s="12">
        <v>0.5</v>
      </c>
      <c r="L14" s="12">
        <v>0.4</v>
      </c>
      <c r="M14" s="13" t="s">
        <v>38</v>
      </c>
    </row>
    <row r="15" ht="33" customHeight="1" spans="1:13">
      <c r="A15" s="19">
        <v>11</v>
      </c>
      <c r="B15" s="6" t="s">
        <v>39</v>
      </c>
      <c r="C15" s="20" t="s">
        <v>40</v>
      </c>
      <c r="D15" s="21"/>
      <c r="E15" s="22"/>
      <c r="F15" s="23">
        <v>1</v>
      </c>
      <c r="G15" s="23">
        <v>0.72</v>
      </c>
      <c r="H15" s="23">
        <v>0.54</v>
      </c>
      <c r="I15" s="23">
        <v>0.36</v>
      </c>
      <c r="J15" s="23">
        <v>0.34</v>
      </c>
      <c r="K15" s="23">
        <v>0.32</v>
      </c>
      <c r="L15" s="12">
        <v>0.3</v>
      </c>
      <c r="M15" s="24" t="s">
        <v>41</v>
      </c>
    </row>
    <row r="16" ht="31.05" customHeight="1" spans="1:13">
      <c r="A16" s="25"/>
      <c r="B16" s="6"/>
      <c r="C16" s="6" t="s">
        <v>42</v>
      </c>
      <c r="D16" s="6"/>
      <c r="E16" s="6"/>
      <c r="F16" s="26">
        <v>15</v>
      </c>
      <c r="G16" s="27"/>
      <c r="H16" s="27"/>
      <c r="I16" s="27"/>
      <c r="J16" s="27"/>
      <c r="K16" s="27"/>
      <c r="L16" s="28"/>
      <c r="M16" s="29"/>
    </row>
    <row r="17" ht="21" customHeight="1" spans="1:13">
      <c r="A17" s="30" t="s">
        <v>43</v>
      </c>
      <c r="B17" s="31" t="s">
        <v>44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ht="21" customHeight="1" spans="1:13">
      <c r="A18" s="34"/>
      <c r="B18" s="31" t="s">
        <v>45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ht="22.95" customHeight="1" spans="1:13">
      <c r="A19" s="34"/>
      <c r="B19" s="35" t="s">
        <v>46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>
      <c r="A20" s="3"/>
      <c r="M20" s="3"/>
    </row>
    <row r="21" spans="1:13">
      <c r="A21" s="3"/>
      <c r="M21" s="3"/>
    </row>
    <row r="22" spans="1:13">
      <c r="A22" s="3"/>
      <c r="M22" s="3"/>
    </row>
    <row r="25" spans="1:13">
      <c r="H25" s="36"/>
    </row>
  </sheetData>
  <mergeCells count="25">
    <mergeCell ref="A1:M1"/>
    <mergeCell ref="F3:L3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F16:L16"/>
    <mergeCell ref="B17:M17"/>
    <mergeCell ref="B18:M18"/>
    <mergeCell ref="B19:M19"/>
    <mergeCell ref="A3:A4"/>
    <mergeCell ref="A15:A16"/>
    <mergeCell ref="B3:B4"/>
    <mergeCell ref="B15:B16"/>
    <mergeCell ref="M3:M4"/>
    <mergeCell ref="M15:M16"/>
    <mergeCell ref="C3:E4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Yozo_Office9.0.7057.181ZH.S1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lzymamajia</dc:creator>
  <cp:lastModifiedBy>一米阳光</cp:lastModifiedBy>
  <cp:revision>1</cp:revision>
  <dcterms:created xsi:type="dcterms:W3CDTF">2026-06-12T23:37:00Z</dcterms:created>
  <dcterms:modified xsi:type="dcterms:W3CDTF">2026-06-26T02:28:24Z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CE9B9D73E3A8476986266B2D03B0E2DB_13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